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defaultThemeVersion="124226"/>
  <mc:AlternateContent xmlns:mc="http://schemas.openxmlformats.org/markup-compatibility/2006">
    <mc:Choice Requires="x15">
      <x15ac:absPath xmlns:x15ac="http://schemas.microsoft.com/office/spreadsheetml/2010/11/ac" url="C:\Users\ggino\Dropbox\Public\新規事業\220725処遇改善加算入力シート\"/>
    </mc:Choice>
  </mc:AlternateContent>
  <xr:revisionPtr revIDLastSave="0" documentId="13_ncr:1_{31161D3B-8A38-4240-8BF1-8AF99D972733}" xr6:coauthVersionLast="47" xr6:coauthVersionMax="47" xr10:uidLastSave="{00000000-0000-0000-0000-000000000000}"/>
  <bookViews>
    <workbookView xWindow="23880" yWindow="-120" windowWidth="25440" windowHeight="15390" firstSheet="1"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15" l="1"/>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29" i="15" l="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<sst xmlns="http://schemas.openxmlformats.org/spreadsheetml/2006/main" count="605" uniqueCount="404">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</sst>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52"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topLeftCell="A18" zoomScale="110" zoomScaleNormal="120" zoomScaleSheetLayoutView="110" workbookViewId="0">
      <selection activeCell="W29" sqref="W29:AB29"/>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1" t="s">
        <v>40</v>
      </c>
      <c r="Z1" s="751"/>
      <c r="AA1" s="751"/>
      <c r="AB1" s="751"/>
      <c r="AC1" s="751" t="str">
        <f>IF(基本情報入力シート!C11="","",基本情報入力シート!C11)</f>
        <v/>
      </c>
      <c r="AD1" s="751"/>
      <c r="AE1" s="751"/>
      <c r="AF1" s="751"/>
      <c r="AG1" s="751"/>
      <c r="AH1" s="751"/>
      <c r="AI1" s="751"/>
      <c r="AJ1" s="751"/>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5" t="s">
        <v>322</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row>
    <row r="4" spans="1:47" ht="16.5" customHeight="1">
      <c r="A4" s="87"/>
      <c r="B4" s="88"/>
      <c r="C4" s="88"/>
      <c r="D4" s="88"/>
      <c r="E4" s="88"/>
      <c r="F4" s="88"/>
      <c r="G4" s="88"/>
      <c r="H4" s="88"/>
      <c r="I4" s="88"/>
      <c r="J4" s="88"/>
      <c r="K4" s="88"/>
      <c r="L4" s="88"/>
      <c r="M4" s="88"/>
      <c r="N4" s="88"/>
      <c r="O4" s="88"/>
      <c r="P4" s="88"/>
      <c r="Q4" s="88"/>
      <c r="R4" s="88"/>
      <c r="S4" s="88"/>
      <c r="T4" s="88"/>
      <c r="U4" s="360" t="s">
        <v>323</v>
      </c>
      <c r="V4" s="737"/>
      <c r="W4" s="73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0" t="s">
        <v>49</v>
      </c>
      <c r="B8" s="741"/>
      <c r="C8" s="741"/>
      <c r="D8" s="741"/>
      <c r="E8" s="741"/>
      <c r="F8" s="741"/>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33" customFormat="1" ht="22.5" customHeight="1">
      <c r="A9" s="734" t="s">
        <v>48</v>
      </c>
      <c r="B9" s="761"/>
      <c r="C9" s="761"/>
      <c r="D9" s="761"/>
      <c r="E9" s="761"/>
      <c r="F9" s="761"/>
      <c r="G9" s="745" t="str">
        <f>IF(基本情報入力シート!M16="","",基本情報入力シート!M16)</f>
        <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7"/>
    </row>
    <row r="10" spans="1:47" s="33" customFormat="1" ht="12.75" customHeight="1">
      <c r="A10" s="755" t="s">
        <v>44</v>
      </c>
      <c r="B10" s="756"/>
      <c r="C10" s="756"/>
      <c r="D10" s="756"/>
      <c r="E10" s="756"/>
      <c r="F10" s="756"/>
      <c r="G10" s="92" t="s">
        <v>1</v>
      </c>
      <c r="H10" s="762" t="str">
        <f>IF(基本情報入力シート!AC17="－","",基本情報入力シート!AC17)</f>
        <v/>
      </c>
      <c r="I10" s="762"/>
      <c r="J10" s="762"/>
      <c r="K10" s="762"/>
      <c r="L10" s="762"/>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7"/>
      <c r="B11" s="758"/>
      <c r="C11" s="758"/>
      <c r="D11" s="758"/>
      <c r="E11" s="758"/>
      <c r="F11" s="758"/>
      <c r="G11" s="748" t="str">
        <f>IF(基本情報入力シート!M18="","",基本情報入力シート!M18)</f>
        <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50"/>
    </row>
    <row r="12" spans="1:47" s="33" customFormat="1" ht="12" customHeight="1">
      <c r="A12" s="759"/>
      <c r="B12" s="760"/>
      <c r="C12" s="760"/>
      <c r="D12" s="760"/>
      <c r="E12" s="760"/>
      <c r="F12" s="760"/>
      <c r="G12" s="717" t="str">
        <f>IF(基本情報入力シート!M19="","",基本情報入力シート!M19)</f>
        <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9"/>
    </row>
    <row r="13" spans="1:47" s="33" customFormat="1" ht="12">
      <c r="A13" s="727" t="s">
        <v>0</v>
      </c>
      <c r="B13" s="728"/>
      <c r="C13" s="728"/>
      <c r="D13" s="728"/>
      <c r="E13" s="728"/>
      <c r="F13" s="728"/>
      <c r="G13" s="729" t="str">
        <f>IF(基本情報入力シート!M22="","",基本情報入力シート!M22)</f>
        <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1"/>
      <c r="AU13" s="34"/>
    </row>
    <row r="14" spans="1:47" s="33" customFormat="1" ht="22.5" customHeight="1">
      <c r="A14" s="757" t="s">
        <v>45</v>
      </c>
      <c r="B14" s="758"/>
      <c r="C14" s="758"/>
      <c r="D14" s="758"/>
      <c r="E14" s="758"/>
      <c r="F14" s="758"/>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U14" s="34"/>
    </row>
    <row r="15" spans="1:47" s="33" customFormat="1" ht="15" customHeight="1">
      <c r="A15" s="736" t="s">
        <v>46</v>
      </c>
      <c r="B15" s="736"/>
      <c r="C15" s="736"/>
      <c r="D15" s="736"/>
      <c r="E15" s="736"/>
      <c r="F15" s="736"/>
      <c r="G15" s="733" t="s">
        <v>23</v>
      </c>
      <c r="H15" s="733"/>
      <c r="I15" s="733"/>
      <c r="J15" s="734"/>
      <c r="K15" s="716" t="str">
        <f>IF(基本情報入力シート!M24="","",基本情報入力シート!M24)</f>
        <v/>
      </c>
      <c r="L15" s="716"/>
      <c r="M15" s="716"/>
      <c r="N15" s="716"/>
      <c r="O15" s="716"/>
      <c r="P15" s="732" t="s">
        <v>24</v>
      </c>
      <c r="Q15" s="733"/>
      <c r="R15" s="733"/>
      <c r="S15" s="734"/>
      <c r="T15" s="716" t="str">
        <f>IF(基本情報入力シート!M25="","",基本情報入力シート!M25)</f>
        <v/>
      </c>
      <c r="U15" s="716"/>
      <c r="V15" s="716"/>
      <c r="W15" s="716"/>
      <c r="X15" s="716"/>
      <c r="Y15" s="732" t="s">
        <v>47</v>
      </c>
      <c r="Z15" s="733"/>
      <c r="AA15" s="733"/>
      <c r="AB15" s="734"/>
      <c r="AC15" s="735" t="str">
        <f>IF(基本情報入力シート!M26="","",基本情報入力シート!M26)</f>
        <v/>
      </c>
      <c r="AD15" s="735"/>
      <c r="AE15" s="735"/>
      <c r="AF15" s="735"/>
      <c r="AG15" s="735"/>
      <c r="AH15" s="735"/>
      <c r="AI15" s="735"/>
      <c r="AJ15" s="73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786" t="s">
        <v>385</v>
      </c>
      <c r="C20" s="787"/>
      <c r="D20" s="787"/>
      <c r="E20" s="787"/>
      <c r="F20" s="787"/>
      <c r="G20" s="787"/>
      <c r="H20" s="787"/>
      <c r="I20" s="787"/>
      <c r="J20" s="787"/>
      <c r="K20" s="787"/>
      <c r="L20" s="786"/>
      <c r="M20" s="787"/>
      <c r="N20" s="787"/>
      <c r="O20" s="787"/>
      <c r="P20" s="787"/>
      <c r="Q20" s="787"/>
      <c r="R20" s="787"/>
      <c r="S20" s="787"/>
      <c r="T20" s="787"/>
      <c r="U20" s="787"/>
      <c r="V20" s="787"/>
      <c r="W20" s="786"/>
      <c r="X20" s="787"/>
      <c r="Y20" s="787"/>
      <c r="Z20" s="787"/>
      <c r="AA20" s="787"/>
      <c r="AB20" s="787"/>
      <c r="AC20" s="787"/>
      <c r="AD20" s="787"/>
      <c r="AE20" s="787"/>
      <c r="AF20" s="787"/>
      <c r="AG20" s="787"/>
      <c r="AH20" s="787"/>
      <c r="AI20" s="787"/>
      <c r="AJ20" s="787"/>
      <c r="AK20" s="787"/>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6" t="s">
        <v>398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763"/>
      <c r="B27" s="764"/>
      <c r="C27" s="764"/>
      <c r="D27" s="764"/>
      <c r="E27" s="764"/>
      <c r="F27" s="764"/>
      <c r="G27" s="764"/>
      <c r="H27" s="764"/>
      <c r="I27" s="764"/>
      <c r="J27" s="764"/>
      <c r="K27" s="764"/>
      <c r="L27" s="764"/>
      <c r="M27" s="764"/>
      <c r="N27" s="764"/>
      <c r="O27" s="765"/>
      <c r="P27" s="766" t="s">
        <v>306</v>
      </c>
      <c r="Q27" s="767"/>
      <c r="R27" s="767"/>
      <c r="S27" s="767"/>
      <c r="T27" s="767"/>
      <c r="U27" s="768"/>
      <c r="V27" s="299" t="str">
        <f>IF(P28="","",IF(P29="","",IF(P29&gt;=P28,"○","☓")))</f>
        <v/>
      </c>
      <c r="W27" s="769" t="s">
        <v>307</v>
      </c>
      <c r="X27" s="767"/>
      <c r="Y27" s="767"/>
      <c r="Z27" s="767"/>
      <c r="AA27" s="767"/>
      <c r="AB27" s="768"/>
      <c r="AC27" s="299" t="str">
        <f>IF(W28="","",IF(W29="","",IF(W29&gt;=W28,"○","☓")))</f>
        <v/>
      </c>
      <c r="AD27" s="769" t="s">
        <v>308</v>
      </c>
      <c r="AE27" s="767"/>
      <c r="AF27" s="767"/>
      <c r="AG27" s="767"/>
      <c r="AH27" s="767"/>
      <c r="AI27" s="768"/>
      <c r="AJ27" s="299" t="str">
        <f>IF(AD28="","",IF(AD29="","",IF(AD29&gt;=AD28,"○","☓")))</f>
        <v/>
      </c>
    </row>
    <row r="28" spans="1:47">
      <c r="A28" s="300" t="s">
        <v>29</v>
      </c>
      <c r="B28" s="770" t="s">
        <v>309</v>
      </c>
      <c r="C28" s="770"/>
      <c r="D28" s="771" t="str">
        <f>IF(V4=0,"",V4)</f>
        <v/>
      </c>
      <c r="E28" s="771"/>
      <c r="F28" s="301" t="s">
        <v>311</v>
      </c>
      <c r="G28" s="302"/>
      <c r="H28" s="302"/>
      <c r="I28" s="302"/>
      <c r="J28" s="302"/>
      <c r="K28" s="302"/>
      <c r="L28" s="302"/>
      <c r="M28" s="302"/>
      <c r="N28" s="302"/>
      <c r="O28" s="303"/>
      <c r="P28" s="772" t="str">
        <f>IF('別紙様式3-2'!Q7=0,"",'別紙様式3-2'!Q7)</f>
        <v/>
      </c>
      <c r="Q28" s="773"/>
      <c r="R28" s="773"/>
      <c r="S28" s="773"/>
      <c r="T28" s="773"/>
      <c r="U28" s="774"/>
      <c r="V28" s="475" t="s">
        <v>4</v>
      </c>
      <c r="W28" s="772" t="str">
        <f>IF('別紙様式3-2'!Q8=0,"",'別紙様式3-2'!Q8)</f>
        <v/>
      </c>
      <c r="X28" s="773"/>
      <c r="Y28" s="773"/>
      <c r="Z28" s="773"/>
      <c r="AA28" s="773"/>
      <c r="AB28" s="774"/>
      <c r="AC28" s="475" t="s">
        <v>4</v>
      </c>
      <c r="AD28" s="772" t="str">
        <f>IF('別紙様式3-3'!Q9=0,"",'別紙様式3-3'!Q9)</f>
        <v/>
      </c>
      <c r="AE28" s="773"/>
      <c r="AF28" s="773"/>
      <c r="AG28" s="773"/>
      <c r="AH28" s="773"/>
      <c r="AI28" s="774"/>
      <c r="AJ28" s="476" t="s">
        <v>4</v>
      </c>
      <c r="AL28" s="221"/>
    </row>
    <row r="29" spans="1:47" ht="22.5" customHeight="1">
      <c r="A29" s="304" t="s">
        <v>30</v>
      </c>
      <c r="B29" s="629" t="s">
        <v>314</v>
      </c>
      <c r="C29" s="775"/>
      <c r="D29" s="775"/>
      <c r="E29" s="775"/>
      <c r="F29" s="775"/>
      <c r="G29" s="775"/>
      <c r="H29" s="775"/>
      <c r="I29" s="775"/>
      <c r="J29" s="775"/>
      <c r="K29" s="775"/>
      <c r="L29" s="775"/>
      <c r="M29" s="775"/>
      <c r="N29" s="775"/>
      <c r="O29" s="776"/>
      <c r="P29" s="777" t="str">
        <f>IF(P30="","",(P30-P35))</f>
        <v/>
      </c>
      <c r="Q29" s="778"/>
      <c r="R29" s="778"/>
      <c r="S29" s="778"/>
      <c r="T29" s="778"/>
      <c r="U29" s="779"/>
      <c r="V29" s="477" t="s">
        <v>4</v>
      </c>
      <c r="W29" s="777" t="str">
        <f>IF(W30="","",(W30-W35))</f>
        <v/>
      </c>
      <c r="X29" s="778"/>
      <c r="Y29" s="778"/>
      <c r="Z29" s="778"/>
      <c r="AA29" s="778"/>
      <c r="AB29" s="779"/>
      <c r="AC29" s="477" t="s">
        <v>4</v>
      </c>
      <c r="AD29" s="777" t="str">
        <f>IF(AD30="","",(AD30-AD35))</f>
        <v/>
      </c>
      <c r="AE29" s="778"/>
      <c r="AF29" s="778"/>
      <c r="AG29" s="778"/>
      <c r="AH29" s="778"/>
      <c r="AI29" s="779"/>
      <c r="AJ29" s="478" t="s">
        <v>4</v>
      </c>
    </row>
    <row r="30" spans="1:47" ht="22.5" customHeight="1">
      <c r="A30" s="305"/>
      <c r="B30" s="780" t="s">
        <v>315</v>
      </c>
      <c r="C30" s="781"/>
      <c r="D30" s="781"/>
      <c r="E30" s="781"/>
      <c r="F30" s="781"/>
      <c r="G30" s="781"/>
      <c r="H30" s="781"/>
      <c r="I30" s="781"/>
      <c r="J30" s="781"/>
      <c r="K30" s="781"/>
      <c r="L30" s="781"/>
      <c r="M30" s="781"/>
      <c r="N30" s="781"/>
      <c r="O30" s="782"/>
      <c r="P30" s="783" t="str">
        <f>IFERROR(P31-P33-P34,"")</f>
        <v/>
      </c>
      <c r="Q30" s="784"/>
      <c r="R30" s="784"/>
      <c r="S30" s="784"/>
      <c r="T30" s="784"/>
      <c r="U30" s="785"/>
      <c r="V30" s="479" t="s">
        <v>4</v>
      </c>
      <c r="W30" s="783" t="str">
        <f>IFERROR(W31-W32-W34,"")</f>
        <v/>
      </c>
      <c r="X30" s="784"/>
      <c r="Y30" s="784"/>
      <c r="Z30" s="784"/>
      <c r="AA30" s="784"/>
      <c r="AB30" s="785"/>
      <c r="AC30" s="479" t="s">
        <v>4</v>
      </c>
      <c r="AD30" s="783" t="str">
        <f>IFERROR(AD31-AD32-AD33,"")</f>
        <v/>
      </c>
      <c r="AE30" s="784"/>
      <c r="AF30" s="784"/>
      <c r="AG30" s="784"/>
      <c r="AH30" s="784"/>
      <c r="AI30" s="785"/>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316</v>
      </c>
      <c r="D32" s="308"/>
      <c r="E32" s="308"/>
      <c r="F32" s="308"/>
      <c r="G32" s="308"/>
      <c r="H32" s="308"/>
      <c r="I32" s="308"/>
      <c r="J32" s="308"/>
      <c r="K32" s="308"/>
      <c r="L32" s="308"/>
      <c r="M32" s="308"/>
      <c r="N32" s="308"/>
      <c r="O32" s="306"/>
      <c r="P32" s="800"/>
      <c r="Q32" s="801"/>
      <c r="R32" s="801"/>
      <c r="S32" s="801"/>
      <c r="T32" s="801"/>
      <c r="U32" s="801"/>
      <c r="V32" s="802"/>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4" t="s">
        <v>352</v>
      </c>
      <c r="D33" s="798"/>
      <c r="E33" s="798"/>
      <c r="F33" s="798"/>
      <c r="G33" s="798"/>
      <c r="H33" s="798"/>
      <c r="I33" s="798"/>
      <c r="J33" s="798"/>
      <c r="K33" s="798"/>
      <c r="L33" s="798"/>
      <c r="M33" s="798"/>
      <c r="N33" s="798"/>
      <c r="O33" s="799"/>
      <c r="P33" s="640">
        <f>'別紙様式3-2'!Q8-'別紙様式3-2'!T8</f>
        <v>0</v>
      </c>
      <c r="Q33" s="641"/>
      <c r="R33" s="641"/>
      <c r="S33" s="641"/>
      <c r="T33" s="641"/>
      <c r="U33" s="642"/>
      <c r="V33" s="482" t="s">
        <v>4</v>
      </c>
      <c r="W33" s="800"/>
      <c r="X33" s="801"/>
      <c r="Y33" s="801"/>
      <c r="Z33" s="801"/>
      <c r="AA33" s="801"/>
      <c r="AB33" s="801"/>
      <c r="AC33" s="802"/>
      <c r="AD33" s="640">
        <f>'別紙様式3-3'!Q8</f>
        <v>0</v>
      </c>
      <c r="AE33" s="641"/>
      <c r="AF33" s="641"/>
      <c r="AG33" s="641"/>
      <c r="AH33" s="641"/>
      <c r="AI33" s="642"/>
      <c r="AJ33" s="482" t="s">
        <v>4</v>
      </c>
    </row>
    <row r="34" spans="1:50" ht="22.5" customHeight="1" thickBot="1">
      <c r="A34" s="305"/>
      <c r="B34" s="639"/>
      <c r="C34" s="724" t="s">
        <v>341</v>
      </c>
      <c r="D34" s="725"/>
      <c r="E34" s="725"/>
      <c r="F34" s="725"/>
      <c r="G34" s="725"/>
      <c r="H34" s="725"/>
      <c r="I34" s="725"/>
      <c r="J34" s="725"/>
      <c r="K34" s="725"/>
      <c r="L34" s="725"/>
      <c r="M34" s="725"/>
      <c r="N34" s="725"/>
      <c r="O34" s="726"/>
      <c r="P34" s="588">
        <f>'別紙様式3-2'!R9+'別紙様式3-2'!S9</f>
        <v>0</v>
      </c>
      <c r="Q34" s="589"/>
      <c r="R34" s="589"/>
      <c r="S34" s="589"/>
      <c r="T34" s="589"/>
      <c r="U34" s="590"/>
      <c r="V34" s="482" t="s">
        <v>4</v>
      </c>
      <c r="W34" s="588">
        <f>'別紙様式3-2'!Q9</f>
        <v>0</v>
      </c>
      <c r="X34" s="589"/>
      <c r="Y34" s="589"/>
      <c r="Z34" s="589"/>
      <c r="AA34" s="589"/>
      <c r="AB34" s="590"/>
      <c r="AC34" s="482" t="s">
        <v>4</v>
      </c>
      <c r="AD34" s="803"/>
      <c r="AE34" s="804"/>
      <c r="AF34" s="804"/>
      <c r="AG34" s="804"/>
      <c r="AH34" s="804"/>
      <c r="AI34" s="804"/>
      <c r="AJ34" s="805"/>
    </row>
    <row r="35" spans="1:50" ht="26.25" customHeight="1" thickBot="1">
      <c r="A35" s="309"/>
      <c r="B35" s="628" t="s">
        <v>325</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10" t="s">
        <v>338</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328</v>
      </c>
      <c r="B38" s="610" t="s">
        <v>371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329</v>
      </c>
      <c r="B39" s="610" t="s">
        <v>386</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326</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321</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8"/>
      <c r="O44" s="809"/>
      <c r="P44" s="809"/>
      <c r="Q44" s="810"/>
      <c r="R44" s="125" t="s">
        <v>106</v>
      </c>
      <c r="S44" s="738" t="str">
        <f>IF(L44,('別紙様式3-2'!Y8-'別紙様式3-2'!R7-'別紙様式3-2'!R9)/'別紙様式3-2'!AB8,"（対象外）")</f>
        <v>（対象外）</v>
      </c>
      <c r="T44" s="739"/>
      <c r="U44" s="739"/>
      <c r="V44" s="739"/>
      <c r="W44" s="126" t="str">
        <f>IF($L44,"円","")</f>
        <v/>
      </c>
      <c r="X44" s="720" t="str">
        <f>IF(L44,S44-N44,"（対象外）")</f>
        <v>（対象外）</v>
      </c>
      <c r="Y44" s="721"/>
      <c r="Z44" s="721"/>
      <c r="AA44" s="721"/>
      <c r="AB44" s="127" t="str">
        <f t="shared" ref="AB44:AB46" si="0">IF($L44,"円","")</f>
        <v/>
      </c>
      <c r="AC44" s="722" t="str">
        <f>IF(AND(L44,L45),X44/X45,IF(AND(L44,L46),X44/X46,"-"))</f>
        <v>-</v>
      </c>
      <c r="AD44" s="722"/>
      <c r="AE44" s="723"/>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5"/>
      <c r="O45" s="796"/>
      <c r="P45" s="796"/>
      <c r="Q45" s="797"/>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91" t="str">
        <f>IF(AND(L45,OR(L44,L46)),1,"-")</f>
        <v>-</v>
      </c>
      <c r="AD45" s="791"/>
      <c r="AE45" s="792"/>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6" t="str">
        <f>IF(L46,S46-N46,"（対象外）")</f>
        <v>（対象外）</v>
      </c>
      <c r="Y46" s="807"/>
      <c r="Z46" s="807"/>
      <c r="AA46" s="807"/>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10" t="s">
        <v>387</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376</v>
      </c>
      <c r="AM49" s="59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3" t="str">
        <f>IF('別紙様式3-2'!AE8=0,"",'別紙様式3-2'!AE8)</f>
        <v/>
      </c>
      <c r="AG50" s="794"/>
      <c r="AH50" s="794"/>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8" t="s">
        <v>124</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9"/>
      <c r="AJ55" s="148"/>
      <c r="AL55" s="42"/>
      <c r="AM55" s="42"/>
      <c r="AN55" s="42"/>
      <c r="AU55" s="34"/>
    </row>
    <row r="56" spans="1:61" s="33" customFormat="1" ht="15" customHeight="1">
      <c r="A56" s="96"/>
      <c r="B56" s="142"/>
      <c r="C56" s="143" t="b">
        <v>0</v>
      </c>
      <c r="D56" s="144" t="s">
        <v>33</v>
      </c>
      <c r="E56" s="145"/>
      <c r="F56" s="145" t="s">
        <v>34</v>
      </c>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392</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377</v>
      </c>
      <c r="AC61" s="325"/>
      <c r="AD61" s="325"/>
      <c r="AE61" s="326"/>
      <c r="AF61" s="325"/>
      <c r="AG61" s="325"/>
      <c r="AH61" s="325"/>
      <c r="AI61" s="334"/>
      <c r="AJ61" s="335"/>
      <c r="AR61" s="35"/>
    </row>
    <row r="62" spans="1:61" ht="21" customHeight="1" thickBot="1">
      <c r="A62" s="341"/>
      <c r="B62" s="354"/>
      <c r="C62" s="355"/>
      <c r="D62" s="355"/>
      <c r="E62" s="355"/>
      <c r="F62" s="620" t="s">
        <v>393</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317</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318</v>
      </c>
      <c r="N63" s="690"/>
      <c r="O63" s="690"/>
      <c r="P63" s="562" t="e">
        <f>M62/AF67</f>
        <v>#VALUE!</v>
      </c>
      <c r="Q63" s="563"/>
      <c r="R63" s="563"/>
      <c r="S63" s="564"/>
      <c r="T63" s="339" t="s">
        <v>319</v>
      </c>
      <c r="U63" s="337"/>
      <c r="V63" s="695"/>
      <c r="W63" s="695"/>
      <c r="X63" s="325"/>
      <c r="Y63" s="338"/>
      <c r="Z63" s="683"/>
      <c r="AA63" s="568"/>
      <c r="AB63" s="618"/>
      <c r="AC63" s="325"/>
      <c r="AD63" s="325"/>
      <c r="AE63" s="450"/>
      <c r="AF63" s="325"/>
      <c r="AG63" s="325"/>
      <c r="AH63" s="325"/>
      <c r="AI63" s="325"/>
      <c r="AJ63" s="325"/>
      <c r="AK63" s="325"/>
      <c r="AL63" s="325"/>
      <c r="AM63" s="325"/>
      <c r="AN63" s="582" t="s">
        <v>378</v>
      </c>
      <c r="AO63" s="583"/>
      <c r="AP63" s="583"/>
      <c r="AQ63" s="583"/>
      <c r="AR63" s="583"/>
      <c r="AS63" s="583"/>
      <c r="AT63" s="583"/>
      <c r="AU63" s="584"/>
      <c r="AW63" s="35"/>
    </row>
    <row r="64" spans="1:61" ht="21" customHeight="1" thickBot="1">
      <c r="A64" s="341"/>
      <c r="B64" s="573" t="s">
        <v>394</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395</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317</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318</v>
      </c>
      <c r="N66" s="690"/>
      <c r="O66" s="690"/>
      <c r="P66" s="562" t="e">
        <f>M65/AF67</f>
        <v>#VALUE!</v>
      </c>
      <c r="Q66" s="563"/>
      <c r="R66" s="563"/>
      <c r="S66" s="564"/>
      <c r="T66" s="339" t="s">
        <v>319</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366</v>
      </c>
      <c r="C67" s="569"/>
      <c r="D67" s="569"/>
      <c r="E67" s="569"/>
      <c r="F67" s="569"/>
      <c r="G67" s="569"/>
      <c r="H67" s="569"/>
      <c r="I67" s="569"/>
      <c r="J67" s="569"/>
      <c r="K67" s="569"/>
      <c r="L67" s="570"/>
      <c r="M67" s="611" t="s">
        <v>25</v>
      </c>
      <c r="N67" s="572"/>
      <c r="O67" s="571"/>
      <c r="P67" s="571"/>
      <c r="Q67" s="451" t="s">
        <v>367</v>
      </c>
      <c r="R67" s="571"/>
      <c r="S67" s="571"/>
      <c r="T67" s="451" t="s">
        <v>364</v>
      </c>
      <c r="U67" s="572" t="s">
        <v>365</v>
      </c>
      <c r="V67" s="572"/>
      <c r="W67" s="572" t="s">
        <v>25</v>
      </c>
      <c r="X67" s="572"/>
      <c r="Y67" s="571"/>
      <c r="Z67" s="571"/>
      <c r="AA67" s="451" t="s">
        <v>367</v>
      </c>
      <c r="AB67" s="571"/>
      <c r="AC67" s="571"/>
      <c r="AD67" s="451" t="s">
        <v>364</v>
      </c>
      <c r="AE67" s="451" t="s">
        <v>368</v>
      </c>
      <c r="AF67" s="451" t="str">
        <f>IF(O67&gt;=1,(Y67*12+AB67)-(O67*12+R67)+1,"")</f>
        <v/>
      </c>
      <c r="AG67" s="572" t="s">
        <v>369</v>
      </c>
      <c r="AH67" s="572"/>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9" t="s">
        <v>396</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4" t="s">
        <v>143</v>
      </c>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4" t="s">
        <v>147</v>
      </c>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13.5"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15" customHeight="1">
      <c r="A100" s="712" t="s">
        <v>388</v>
      </c>
      <c r="B100" s="713"/>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337</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84</v>
      </c>
      <c r="S5" s="850"/>
      <c r="T5" s="851"/>
      <c r="U5" s="265"/>
      <c r="V5" s="860"/>
      <c r="W5" s="861"/>
      <c r="X5" s="868" t="s">
        <v>119</v>
      </c>
      <c r="Y5" s="813" t="s">
        <v>84</v>
      </c>
      <c r="Z5" s="877"/>
      <c r="AA5" s="877"/>
      <c r="AB5" s="811" t="s">
        <v>82</v>
      </c>
      <c r="AC5" s="812"/>
      <c r="AD5" s="813"/>
      <c r="AE5" s="873" t="s">
        <v>113</v>
      </c>
      <c r="AF5" s="437"/>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79</v>
      </c>
      <c r="S6" s="264" t="s">
        <v>80</v>
      </c>
      <c r="T6" s="260" t="s">
        <v>81</v>
      </c>
      <c r="U6" s="266"/>
      <c r="V6" s="862"/>
      <c r="W6" s="863"/>
      <c r="X6" s="819"/>
      <c r="Y6" s="438" t="s">
        <v>79</v>
      </c>
      <c r="Z6" s="438" t="s">
        <v>80</v>
      </c>
      <c r="AA6" s="438" t="s">
        <v>353</v>
      </c>
      <c r="AB6" s="438" t="s">
        <v>79</v>
      </c>
      <c r="AC6" s="438" t="s">
        <v>80</v>
      </c>
      <c r="AD6" s="438" t="s">
        <v>81</v>
      </c>
      <c r="AE6" s="874"/>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2" t="s">
        <v>173</v>
      </c>
      <c r="W7" s="853"/>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4" t="s">
        <v>174</v>
      </c>
      <c r="W8" s="865"/>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5" t="s">
        <v>334</v>
      </c>
      <c r="C9" s="876"/>
      <c r="D9" s="876"/>
      <c r="E9" s="876"/>
      <c r="F9" s="876"/>
      <c r="G9" s="876"/>
      <c r="H9" s="876"/>
      <c r="I9" s="876"/>
      <c r="J9" s="876"/>
      <c r="K9" s="876"/>
      <c r="L9" s="876"/>
      <c r="M9" s="876"/>
      <c r="N9" s="876"/>
      <c r="O9" s="876"/>
      <c r="P9" s="876"/>
      <c r="Q9" s="255">
        <f>R9+S9+T9</f>
        <v>0</v>
      </c>
      <c r="R9" s="255">
        <f>SUM(AJ19:AJ118)</f>
        <v>0</v>
      </c>
      <c r="S9" s="255">
        <f t="shared" ref="S9:T9" si="2">SUM(AK19:AK118)</f>
        <v>0</v>
      </c>
      <c r="T9" s="254">
        <f t="shared" si="2"/>
        <v>0</v>
      </c>
      <c r="U9" s="245"/>
      <c r="V9" s="818"/>
      <c r="W9" s="818"/>
      <c r="X9" s="818"/>
      <c r="Y9" s="818"/>
      <c r="Z9" s="818"/>
      <c r="AA9" s="818"/>
      <c r="AB9" s="818"/>
      <c r="AC9" s="818"/>
      <c r="AD9" s="818"/>
      <c r="AE9" s="818"/>
      <c r="AF9" s="818"/>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4" t="s">
        <v>399</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9"/>
      <c r="B13" s="869" t="s">
        <v>7</v>
      </c>
      <c r="C13" s="870"/>
      <c r="D13" s="870"/>
      <c r="E13" s="870"/>
      <c r="F13" s="870"/>
      <c r="G13" s="870"/>
      <c r="H13" s="870"/>
      <c r="I13" s="870"/>
      <c r="J13" s="870"/>
      <c r="K13" s="866"/>
      <c r="L13" s="188"/>
      <c r="M13" s="832" t="s">
        <v>74</v>
      </c>
      <c r="N13" s="189"/>
      <c r="O13" s="190"/>
      <c r="P13" s="866" t="s">
        <v>75</v>
      </c>
      <c r="Q13" s="814"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20"/>
      <c r="B14" s="871"/>
      <c r="C14" s="872"/>
      <c r="D14" s="872"/>
      <c r="E14" s="872"/>
      <c r="F14" s="872"/>
      <c r="G14" s="872"/>
      <c r="H14" s="872"/>
      <c r="I14" s="872"/>
      <c r="J14" s="872"/>
      <c r="K14" s="867"/>
      <c r="L14" s="196"/>
      <c r="M14" s="833"/>
      <c r="N14" s="816" t="s">
        <v>87</v>
      </c>
      <c r="O14" s="817"/>
      <c r="P14" s="867"/>
      <c r="Q14" s="815"/>
      <c r="R14" s="830" t="s">
        <v>356</v>
      </c>
      <c r="S14" s="832" t="s">
        <v>118</v>
      </c>
      <c r="T14" s="239"/>
      <c r="U14" s="240"/>
      <c r="V14" s="830" t="s">
        <v>119</v>
      </c>
      <c r="W14" s="830" t="s">
        <v>357</v>
      </c>
      <c r="X14" s="832" t="s">
        <v>118</v>
      </c>
      <c r="Y14" s="197"/>
      <c r="Z14" s="197"/>
      <c r="AA14" s="198"/>
      <c r="AB14" s="834" t="s">
        <v>178</v>
      </c>
      <c r="AC14" s="835"/>
      <c r="AD14" s="822"/>
      <c r="AE14" s="834" t="s">
        <v>116</v>
      </c>
      <c r="AF14" s="835"/>
      <c r="AG14" s="822"/>
      <c r="AH14" s="819" t="s">
        <v>112</v>
      </c>
      <c r="AI14" s="834" t="s">
        <v>333</v>
      </c>
      <c r="AJ14" s="197"/>
      <c r="AK14" s="197"/>
      <c r="AL14" s="198"/>
    </row>
    <row r="15" spans="1:38" ht="13.5" customHeight="1">
      <c r="A15" s="820"/>
      <c r="B15" s="871"/>
      <c r="C15" s="872"/>
      <c r="D15" s="872"/>
      <c r="E15" s="872"/>
      <c r="F15" s="872"/>
      <c r="G15" s="872"/>
      <c r="H15" s="872"/>
      <c r="I15" s="872"/>
      <c r="J15" s="872"/>
      <c r="K15" s="867"/>
      <c r="L15" s="196"/>
      <c r="M15" s="833"/>
      <c r="N15" s="199"/>
      <c r="O15" s="241"/>
      <c r="P15" s="867"/>
      <c r="Q15" s="815"/>
      <c r="R15" s="831"/>
      <c r="S15" s="831"/>
      <c r="T15" s="825" t="s">
        <v>90</v>
      </c>
      <c r="U15" s="826"/>
      <c r="V15" s="831"/>
      <c r="W15" s="831"/>
      <c r="X15" s="833"/>
      <c r="Y15" s="827" t="s">
        <v>83</v>
      </c>
      <c r="Z15" s="828"/>
      <c r="AA15" s="829"/>
      <c r="AB15" s="836"/>
      <c r="AC15" s="837"/>
      <c r="AD15" s="838"/>
      <c r="AE15" s="836"/>
      <c r="AF15" s="837"/>
      <c r="AG15" s="838"/>
      <c r="AH15" s="820"/>
      <c r="AI15" s="839"/>
      <c r="AJ15" s="840" t="s">
        <v>83</v>
      </c>
      <c r="AK15" s="841"/>
      <c r="AL15" s="842"/>
    </row>
    <row r="16" spans="1:38" ht="18.75" customHeight="1">
      <c r="A16" s="820"/>
      <c r="B16" s="871"/>
      <c r="C16" s="872"/>
      <c r="D16" s="872"/>
      <c r="E16" s="872"/>
      <c r="F16" s="872"/>
      <c r="G16" s="872"/>
      <c r="H16" s="872"/>
      <c r="I16" s="872"/>
      <c r="J16" s="872"/>
      <c r="K16" s="867"/>
      <c r="L16" s="196"/>
      <c r="M16" s="833"/>
      <c r="N16" s="441" t="s">
        <v>88</v>
      </c>
      <c r="O16" s="242" t="s">
        <v>89</v>
      </c>
      <c r="P16" s="867"/>
      <c r="Q16" s="815"/>
      <c r="R16" s="831"/>
      <c r="S16" s="831"/>
      <c r="T16" s="834" t="s">
        <v>354</v>
      </c>
      <c r="U16" s="819" t="s">
        <v>355</v>
      </c>
      <c r="V16" s="831"/>
      <c r="W16" s="831"/>
      <c r="X16" s="831"/>
      <c r="Y16" s="834" t="s">
        <v>354</v>
      </c>
      <c r="Z16" s="819" t="s">
        <v>355</v>
      </c>
      <c r="AA16" s="822" t="s">
        <v>353</v>
      </c>
      <c r="AB16" s="834" t="s">
        <v>354</v>
      </c>
      <c r="AC16" s="819" t="s">
        <v>355</v>
      </c>
      <c r="AD16" s="822" t="s">
        <v>353</v>
      </c>
      <c r="AE16" s="834" t="s">
        <v>354</v>
      </c>
      <c r="AF16" s="819" t="s">
        <v>355</v>
      </c>
      <c r="AG16" s="822" t="s">
        <v>353</v>
      </c>
      <c r="AH16" s="820"/>
      <c r="AI16" s="820"/>
      <c r="AJ16" s="834" t="s">
        <v>354</v>
      </c>
      <c r="AK16" s="819" t="s">
        <v>355</v>
      </c>
      <c r="AL16" s="822" t="s">
        <v>353</v>
      </c>
    </row>
    <row r="17" spans="1:38" ht="18.75" customHeight="1">
      <c r="A17" s="238"/>
      <c r="B17" s="871"/>
      <c r="C17" s="872"/>
      <c r="D17" s="872"/>
      <c r="E17" s="872"/>
      <c r="F17" s="872"/>
      <c r="G17" s="872"/>
      <c r="H17" s="872"/>
      <c r="I17" s="872"/>
      <c r="J17" s="872"/>
      <c r="K17" s="867"/>
      <c r="L17" s="201"/>
      <c r="M17" s="833"/>
      <c r="N17" s="200"/>
      <c r="O17" s="242"/>
      <c r="P17" s="867"/>
      <c r="Q17" s="815"/>
      <c r="R17" s="831"/>
      <c r="S17" s="831"/>
      <c r="T17" s="839"/>
      <c r="U17" s="820"/>
      <c r="V17" s="831"/>
      <c r="W17" s="831"/>
      <c r="X17" s="831"/>
      <c r="Y17" s="839"/>
      <c r="Z17" s="820"/>
      <c r="AA17" s="823"/>
      <c r="AB17" s="839"/>
      <c r="AC17" s="820"/>
      <c r="AD17" s="823"/>
      <c r="AE17" s="839"/>
      <c r="AF17" s="820"/>
      <c r="AG17" s="823"/>
      <c r="AH17" s="820"/>
      <c r="AI17" s="820"/>
      <c r="AJ17" s="839"/>
      <c r="AK17" s="820"/>
      <c r="AL17" s="823"/>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511" t="s">
        <v>351</v>
      </c>
      <c r="S3" s="890" t="s">
        <v>403</v>
      </c>
      <c r="T3" s="890"/>
      <c r="U3" s="890"/>
      <c r="V3" s="890"/>
      <c r="W3" s="890"/>
      <c r="X3" s="890"/>
      <c r="Y3" s="890"/>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0"/>
      <c r="T4" s="890"/>
      <c r="U4" s="890"/>
      <c r="V4" s="890"/>
      <c r="W4" s="890"/>
      <c r="X4" s="890"/>
      <c r="Y4" s="890"/>
      <c r="Z4" s="175"/>
      <c r="AA4" s="179"/>
    </row>
    <row r="5" spans="1:28" ht="15" customHeight="1">
      <c r="A5" s="175"/>
      <c r="B5" s="854"/>
      <c r="C5" s="855"/>
      <c r="D5" s="855"/>
      <c r="E5" s="855"/>
      <c r="F5" s="855"/>
      <c r="G5" s="855"/>
      <c r="H5" s="855"/>
      <c r="I5" s="855"/>
      <c r="J5" s="855"/>
      <c r="K5" s="855"/>
      <c r="L5" s="855"/>
      <c r="M5" s="855"/>
      <c r="N5" s="855"/>
      <c r="O5" s="855"/>
      <c r="P5" s="856"/>
      <c r="Q5" s="404" t="s">
        <v>336</v>
      </c>
      <c r="R5" s="175"/>
      <c r="S5" s="890"/>
      <c r="T5" s="890"/>
      <c r="U5" s="890"/>
      <c r="V5" s="890"/>
      <c r="W5" s="890"/>
      <c r="X5" s="890"/>
      <c r="Y5" s="890"/>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90"/>
      <c r="T6" s="890"/>
      <c r="U6" s="890"/>
      <c r="V6" s="890"/>
      <c r="W6" s="890"/>
      <c r="X6" s="890"/>
      <c r="Y6" s="890"/>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90"/>
      <c r="T7" s="890"/>
      <c r="U7" s="890"/>
      <c r="V7" s="890"/>
      <c r="W7" s="890"/>
      <c r="X7" s="890"/>
      <c r="Y7" s="890"/>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90"/>
      <c r="T8" s="890"/>
      <c r="U8" s="890"/>
      <c r="V8" s="890"/>
      <c r="W8" s="890"/>
      <c r="X8" s="890"/>
      <c r="Y8" s="890"/>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90"/>
      <c r="T9" s="890"/>
      <c r="U9" s="890"/>
      <c r="V9" s="890"/>
      <c r="W9" s="890"/>
      <c r="X9" s="890"/>
      <c r="Y9" s="890"/>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9"/>
      <c r="B11" s="869" t="s">
        <v>7</v>
      </c>
      <c r="C11" s="870"/>
      <c r="D11" s="870"/>
      <c r="E11" s="870"/>
      <c r="F11" s="870"/>
      <c r="G11" s="870"/>
      <c r="H11" s="870"/>
      <c r="I11" s="870"/>
      <c r="J11" s="870"/>
      <c r="K11" s="866"/>
      <c r="L11" s="188"/>
      <c r="M11" s="832" t="s">
        <v>74</v>
      </c>
      <c r="N11" s="189"/>
      <c r="O11" s="190"/>
      <c r="P11" s="866" t="s">
        <v>75</v>
      </c>
      <c r="Q11" s="814" t="s">
        <v>8</v>
      </c>
      <c r="R11" s="883" t="s">
        <v>401</v>
      </c>
      <c r="S11" s="385" t="s">
        <v>175</v>
      </c>
      <c r="T11" s="392" t="s">
        <v>176</v>
      </c>
      <c r="U11" s="880" t="s">
        <v>308</v>
      </c>
      <c r="V11" s="881"/>
      <c r="W11" s="881"/>
      <c r="X11" s="881"/>
      <c r="Y11" s="882"/>
      <c r="Z11" s="175"/>
      <c r="AA11" s="175"/>
    </row>
    <row r="12" spans="1:28" ht="13.5" customHeight="1">
      <c r="A12" s="820"/>
      <c r="B12" s="871"/>
      <c r="C12" s="872"/>
      <c r="D12" s="872"/>
      <c r="E12" s="872"/>
      <c r="F12" s="872"/>
      <c r="G12" s="872"/>
      <c r="H12" s="872"/>
      <c r="I12" s="872"/>
      <c r="J12" s="872"/>
      <c r="K12" s="867"/>
      <c r="L12" s="196"/>
      <c r="M12" s="833"/>
      <c r="N12" s="816" t="s">
        <v>87</v>
      </c>
      <c r="O12" s="817"/>
      <c r="P12" s="867"/>
      <c r="Q12" s="815"/>
      <c r="R12" s="884"/>
      <c r="S12" s="832" t="s">
        <v>362</v>
      </c>
      <c r="T12" s="832" t="s">
        <v>363</v>
      </c>
      <c r="U12" s="878" t="s">
        <v>335</v>
      </c>
      <c r="V12" s="885" t="s">
        <v>359</v>
      </c>
      <c r="W12" s="375"/>
      <c r="X12" s="885" t="s">
        <v>400</v>
      </c>
      <c r="Y12" s="408"/>
    </row>
    <row r="13" spans="1:28" ht="13.5" customHeight="1">
      <c r="A13" s="820"/>
      <c r="B13" s="871"/>
      <c r="C13" s="872"/>
      <c r="D13" s="872"/>
      <c r="E13" s="872"/>
      <c r="F13" s="872"/>
      <c r="G13" s="872"/>
      <c r="H13" s="872"/>
      <c r="I13" s="872"/>
      <c r="J13" s="872"/>
      <c r="K13" s="867"/>
      <c r="L13" s="196"/>
      <c r="M13" s="833"/>
      <c r="N13" s="199"/>
      <c r="O13" s="372"/>
      <c r="P13" s="867"/>
      <c r="Q13" s="815"/>
      <c r="R13" s="884"/>
      <c r="S13" s="831"/>
      <c r="T13" s="833"/>
      <c r="U13" s="879"/>
      <c r="V13" s="886"/>
      <c r="W13" s="887" t="s">
        <v>360</v>
      </c>
      <c r="X13" s="886"/>
      <c r="Y13" s="887" t="s">
        <v>361</v>
      </c>
    </row>
    <row r="14" spans="1:28" ht="21.75" customHeight="1">
      <c r="A14" s="820"/>
      <c r="B14" s="871"/>
      <c r="C14" s="872"/>
      <c r="D14" s="872"/>
      <c r="E14" s="872"/>
      <c r="F14" s="872"/>
      <c r="G14" s="872"/>
      <c r="H14" s="872"/>
      <c r="I14" s="872"/>
      <c r="J14" s="872"/>
      <c r="K14" s="867"/>
      <c r="L14" s="196"/>
      <c r="M14" s="833"/>
      <c r="N14" s="431" t="s">
        <v>88</v>
      </c>
      <c r="O14" s="373" t="s">
        <v>89</v>
      </c>
      <c r="P14" s="867"/>
      <c r="Q14" s="815"/>
      <c r="R14" s="884"/>
      <c r="S14" s="831"/>
      <c r="T14" s="831"/>
      <c r="U14" s="879"/>
      <c r="V14" s="886"/>
      <c r="W14" s="888"/>
      <c r="X14" s="886"/>
      <c r="Y14" s="888"/>
    </row>
    <row r="15" spans="1:28" ht="21.75" customHeight="1">
      <c r="A15" s="371"/>
      <c r="B15" s="871"/>
      <c r="C15" s="872"/>
      <c r="D15" s="872"/>
      <c r="E15" s="872"/>
      <c r="F15" s="872"/>
      <c r="G15" s="872"/>
      <c r="H15" s="872"/>
      <c r="I15" s="872"/>
      <c r="J15" s="872"/>
      <c r="K15" s="867"/>
      <c r="L15" s="201"/>
      <c r="M15" s="833"/>
      <c r="N15" s="200"/>
      <c r="O15" s="373"/>
      <c r="P15" s="867"/>
      <c r="Q15" s="815"/>
      <c r="R15" s="884"/>
      <c r="S15" s="831"/>
      <c r="T15" s="831"/>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井ノ上剛</cp:lastModifiedBy>
  <cp:lastPrinted>2022-06-16T07:39:40Z</cp:lastPrinted>
  <dcterms:modified xsi:type="dcterms:W3CDTF">2022-09-17T23:22:11Z</dcterms:modified>
</cp:coreProperties>
</file>